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97B39882-AF86-45D8-A5A9-CB839CC9BF13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C65" i="1"/>
  <c r="C64" i="1"/>
  <c r="C54" i="1"/>
  <c r="C45" i="1"/>
  <c r="C56" i="1" l="1"/>
  <c r="C55" i="1" s="1"/>
  <c r="D56" i="1"/>
  <c r="D55" i="1" s="1"/>
  <c r="D51" i="1"/>
  <c r="C51" i="1"/>
  <c r="C50" i="1" s="1"/>
  <c r="D50" i="1" l="1"/>
  <c r="D43" i="1"/>
  <c r="C43" i="1"/>
  <c r="D39" i="1"/>
  <c r="C39" i="1"/>
  <c r="D19" i="1"/>
  <c r="C19" i="1"/>
  <c r="D8" i="1"/>
  <c r="C8" i="1"/>
  <c r="D47" i="1" l="1"/>
  <c r="C36" i="1"/>
  <c r="C47" i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<sst xmlns="http://schemas.openxmlformats.org/spreadsheetml/2006/main" count="64" uniqueCount="56">
  <si>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</si>
  <si>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</si>
  <si>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</si>
  <si>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</si>
  <si>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</si>
  <si>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</si>
  <si>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</si>
  <si>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</si>
  <si>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</si>
  <si>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</si>
  <si>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</si>
  <si>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</si>
  <si>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</si>
  <si>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</si>
  <si>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</si>
  <si>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</si>
  <si>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</si>
  <si>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</si>
  <si>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</si>
  <si>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</si>
  <si>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</si>
  <si>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</si>
  <si>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</si>
  <si>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</si>
  <si>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</si>
  <si>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</si>
  <si>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</si>
  <si>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</si>
  <si>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</si>
  <si>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</si>
  <si>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</si>
  <si>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</si>
  <si>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</si>
  <si>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</si>
  <si>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</si>
  <si>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</si>
  <si>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</si>
  <si>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</si>
  <si>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</si>
  <si>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</si>
  <si>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</si>
  <si>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</si>
  <si>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</si>
  <si>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</si>
  <si>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</si>
  <si>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</si>
  <si>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</si>
  <si>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</si>
  <si>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</si>
  <si>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</si>
  <si>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</si>
  <si>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Elaboro:</t>
  </si>
  <si>
    <t>C.P. José Luis Moreno Chávez</t>
  </si>
  <si>
    <t>FONDO AUXILIAR PARA LA ADMINISTRACIÓN DE JUSTICIA</t>
  </si>
  <si>
    <t>Director del Fondo Auxiliar para la Administración de Justicia</t>
  </si>
  <si>
    <t>Del 01 de enero al 31 de diciembre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</si>
</sst>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Fill="1" applyBorder="1" applyProtection="1">
      <protection locked="0"/>
    </xf>
    <xf numFmtId="4" fontId="2" fillId="0" borderId="0" xfId="0" applyNumberFormat="1" applyFont="1" applyFill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zoomScale="92" zoomScaleNormal="92" workbookViewId="0">
      <selection activeCell="B17" sqref="B17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2" t="s">
        <v>53</v>
      </c>
      <c r="C2" s="53"/>
      <c r="D2" s="54"/>
      <c r="E2" s="2"/>
      <c r="F2" s="2"/>
      <c r="G2" s="2"/>
      <c r="H2" s="2"/>
      <c r="I2" s="2"/>
    </row>
    <row r="3" spans="1:9" x14ac:dyDescent="0.2">
      <c r="A3" s="1"/>
      <c r="B3" s="55" t="s">
        <v>0</v>
      </c>
      <c r="C3" s="56"/>
      <c r="D3" s="57"/>
      <c r="E3" s="2"/>
      <c r="F3" s="2"/>
      <c r="G3" s="2"/>
      <c r="H3" s="2"/>
      <c r="I3" s="2"/>
    </row>
    <row r="4" spans="1:9" ht="12.75" thickBot="1" x14ac:dyDescent="0.25">
      <c r="A4" s="1"/>
      <c r="B4" s="58" t="s">
        <v>55</v>
      </c>
      <c r="C4" s="59"/>
      <c r="D4" s="60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15235276.560000001</v>
      </c>
      <c r="D8" s="20">
        <f>SUM(D9:D18)</f>
        <v>19734630.260000002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4915262.22</v>
      </c>
      <c r="D12" s="22">
        <v>2646984.0499999998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1143069.79</v>
      </c>
      <c r="D14" s="22">
        <v>504709.75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0</v>
      </c>
      <c r="D15" s="22">
        <v>0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0</v>
      </c>
      <c r="D17" s="22">
        <v>0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9176944.5500000007</v>
      </c>
      <c r="D18" s="22">
        <v>16582936.460000001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12970156.16</v>
      </c>
      <c r="D19" s="20">
        <f>SUM(D20:D35)</f>
        <v>18005014.489999998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6000074.1299999999</v>
      </c>
      <c r="D20" s="22">
        <v>6073676.6699999999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1041666.29</v>
      </c>
      <c r="D21" s="22">
        <v>6957892.1200000001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5928415.7400000002</v>
      </c>
      <c r="D22" s="22">
        <v>4973445.7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2265120.4000000004</v>
      </c>
      <c r="D36" s="24">
        <f>SUM(D8-D19)</f>
        <v>1729615.7700000033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0</v>
      </c>
      <c r="D41" s="27">
        <v>0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795044.12</v>
      </c>
      <c r="D43" s="25">
        <f>SUM(D44:D46)</f>
        <v>21751906.100000001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f>74975.28+720068.84</f>
        <v>795044.12</v>
      </c>
      <c r="D45" s="27">
        <v>21751906.100000001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-795044.12</v>
      </c>
      <c r="D47" s="25">
        <f>D39-D43</f>
        <v>-21751906.100000001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76239579.299999982</v>
      </c>
      <c r="D50" s="28">
        <f>SUM(D51+D54)</f>
        <v>-6961958.7999999998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18972.5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18972.5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f>-150309567.86+226549147.16</f>
        <v>76239579.299999982</v>
      </c>
      <c r="D54" s="22">
        <v>-6980931.2999999998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250573.98</v>
      </c>
      <c r="D55" s="20">
        <f>SUM(D56+D59)</f>
        <v>6310795.7599999998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0">
        <f>224742.01+25831.97</f>
        <v>250573.98</v>
      </c>
      <c r="D59" s="31">
        <v>6310795.7599999998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75989005.319999978</v>
      </c>
      <c r="D60" s="28">
        <f>D50-D55</f>
        <v>-13272754.559999999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77459081.599999979</v>
      </c>
      <c r="D62" s="33">
        <f>SUM(D60,D47,D36)</f>
        <v>-33295044.889999993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f>131012.55+18021181.14+260195482.63</f>
        <v>278347676.31999999</v>
      </c>
      <c r="D64" s="34">
        <v>311642721.20999998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f>274000+19330793.91+336201964.01</f>
        <v>355806757.92000002</v>
      </c>
      <c r="D65" s="34">
        <v>278347676.31999999</v>
      </c>
      <c r="E65" s="2"/>
      <c r="F65" s="2"/>
      <c r="G65" s="2"/>
      <c r="H65" s="2"/>
      <c r="I65" s="2"/>
    </row>
    <row r="66" spans="1:9" ht="12.75" thickBot="1" x14ac:dyDescent="0.25">
      <c r="A66" s="1"/>
      <c r="B66" s="49"/>
      <c r="C66" s="50"/>
      <c r="D66" s="51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/>
      <c r="C68" s="45"/>
      <c r="D68" s="40"/>
    </row>
    <row r="69" spans="1:9" s="41" customFormat="1" ht="12.75" thickBot="1" x14ac:dyDescent="0.25">
      <c r="A69" s="40"/>
      <c r="B69" s="44"/>
      <c r="C69" s="40"/>
      <c r="D69" s="40"/>
    </row>
    <row r="70" spans="1:9" s="41" customFormat="1" x14ac:dyDescent="0.2">
      <c r="A70" s="40"/>
      <c r="B70" s="40" t="s">
        <v>51</v>
      </c>
      <c r="C70" s="40"/>
      <c r="D70" s="40"/>
    </row>
    <row r="71" spans="1:9" s="41" customFormat="1" x14ac:dyDescent="0.2">
      <c r="A71" s="40"/>
      <c r="B71" s="40" t="s">
        <v>52</v>
      </c>
      <c r="C71" s="40"/>
      <c r="D71" s="40"/>
    </row>
    <row r="72" spans="1:9" s="41" customFormat="1" ht="15" x14ac:dyDescent="0.25">
      <c r="A72" s="40"/>
      <c r="B72" s="40" t="s">
        <v>54</v>
      </c>
      <c r="C72" s="40"/>
      <c r="D72" s="42"/>
    </row>
    <row r="73" spans="1:9" s="41" customFormat="1" x14ac:dyDescent="0.2"/>
    <row r="74" spans="1:9" s="41" customFormat="1" x14ac:dyDescent="0.2"/>
    <row r="75" spans="1:9" s="41" customFormat="1" x14ac:dyDescent="0.2"/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2022-01-28T18:50:02Z</cp:lastPrinted>
  <dcterms:created xsi:type="dcterms:W3CDTF">2019-12-03T19:09:42Z</dcterms:created>
  <dcterms:modified xsi:type="dcterms:W3CDTF">2022-01-28T18:50:04Z</dcterms:modified>
</cp:coreProperties>
</file>